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mcguinness\Desktop\"/>
    </mc:Choice>
  </mc:AlternateContent>
  <workbookProtection workbookAlgorithmName="SHA-512" workbookHashValue="bjNQYIF9RhqIW3viFUmDujcOP7ZBeqcipKbVyZOA5GLVaCZ/ast6fycWOndABXhst8HgqJ0mQuQBMFtQVPZVqA==" workbookSaltValue="+7YSUA7/I57Ejg+jutPMug==" workbookSpinCount="100000" lockStructure="1"/>
  <bookViews>
    <workbookView xWindow="0" yWindow="0" windowWidth="23040" windowHeight="9192"/>
  </bookViews>
  <sheets>
    <sheet name="Cover" sheetId="3" r:id="rId1"/>
    <sheet name="EMI related" sheetId="1" r:id="rId2"/>
    <sheet name="Dropdowns" sheetId="2" state="hidden" r:id="rId3"/>
    <sheet name="EMIInputs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D1" i="1" s="1"/>
  <c r="C2" i="1" l="1"/>
  <c r="D2" i="1" s="1"/>
  <c r="H9" i="3" s="1"/>
  <c r="B2" i="4"/>
  <c r="A2" i="4" l="1"/>
  <c r="D13" i="1" l="1"/>
  <c r="D11" i="1"/>
  <c r="D10" i="1"/>
  <c r="D7" i="1"/>
  <c r="D9" i="1"/>
  <c r="D5" i="1" l="1"/>
  <c r="C2" i="4" l="1"/>
  <c r="K2" i="4"/>
  <c r="J2" i="4"/>
  <c r="I2" i="4"/>
  <c r="H2" i="4"/>
  <c r="G2" i="4"/>
  <c r="F2" i="4"/>
  <c r="E2" i="4"/>
  <c r="D4" i="1" l="1"/>
  <c r="C12" i="1" l="1"/>
  <c r="C6" i="1"/>
  <c r="F9" i="3" l="1"/>
  <c r="I4" i="3" s="1"/>
  <c r="G9" i="3" l="1"/>
</calcChain>
</file>

<file path=xl/sharedStrings.xml><?xml version="1.0" encoding="utf-8"?>
<sst xmlns="http://schemas.openxmlformats.org/spreadsheetml/2006/main" count="56" uniqueCount="50">
  <si>
    <t>Recheck of (i) and (ii) completed</t>
  </si>
  <si>
    <t>Recheck of (iv) and (v) completed</t>
  </si>
  <si>
    <t>Yes</t>
  </si>
  <si>
    <t xml:space="preserve">Zero input at (i) or (ii) is appropriate </t>
  </si>
  <si>
    <t xml:space="preserve">Zero input at (iv) or (v) is appropriate </t>
  </si>
  <si>
    <t>No</t>
  </si>
  <si>
    <t>Reporting Date:</t>
  </si>
  <si>
    <t>E-Money Related Payment Transactions*</t>
  </si>
  <si>
    <t>Total</t>
  </si>
  <si>
    <t>Completion Status</t>
  </si>
  <si>
    <t>autocalculated</t>
  </si>
  <si>
    <t>Non E-Money Related Payment Transactions i.e. transactions relating to other payment services (Only complete this section if applicable to the firm)*</t>
  </si>
  <si>
    <t>(v) Does the firm conduct payment service unrelated to its E-Money services?</t>
  </si>
  <si>
    <t>*Only include data relating to authorised activities - do not include any data in the above form relating to transacations undertaken via a limited network exemption</t>
  </si>
  <si>
    <t>Electronic Money Institution - Transactional Information</t>
  </si>
  <si>
    <t>Version</t>
  </si>
  <si>
    <t>Return Status:</t>
  </si>
  <si>
    <t>Format</t>
  </si>
  <si>
    <t>Status</t>
  </si>
  <si>
    <t>Data Validation Errors</t>
  </si>
  <si>
    <t>EMI related</t>
  </si>
  <si>
    <t>InstitutionNumber</t>
  </si>
  <si>
    <t>ReportingDate</t>
  </si>
  <si>
    <t>ReturnTypeCode</t>
  </si>
  <si>
    <t>EmoneyTransactions</t>
  </si>
  <si>
    <t>EmoneyValue</t>
  </si>
  <si>
    <t>EmoneyVerification</t>
  </si>
  <si>
    <t>EmoneyUnrelated</t>
  </si>
  <si>
    <t>EmoneyUnrelatedNumber</t>
  </si>
  <si>
    <t>EmoneyUnrelatedValue</t>
  </si>
  <si>
    <t>EmoneyUnrelatedVerification</t>
  </si>
  <si>
    <r>
      <t xml:space="preserve">(vi) Total </t>
    </r>
    <r>
      <rPr>
        <b/>
        <sz val="8"/>
        <color indexed="8"/>
        <rFont val="Verdana"/>
        <family val="2"/>
      </rPr>
      <t>number</t>
    </r>
    <r>
      <rPr>
        <sz val="8"/>
        <color indexed="8"/>
        <rFont val="Verdana"/>
        <family val="2"/>
      </rPr>
      <t xml:space="preserve"> of Payment Transactions </t>
    </r>
    <r>
      <rPr>
        <b/>
        <sz val="8"/>
        <color indexed="8"/>
        <rFont val="Verdana"/>
        <family val="2"/>
      </rPr>
      <t>unrelated</t>
    </r>
    <r>
      <rPr>
        <sz val="8"/>
        <color indexed="8"/>
        <rFont val="Verdana"/>
        <family val="2"/>
      </rPr>
      <t xml:space="preserve"> to Electronic Money services executed in respect of the last reporting period (integer).</t>
    </r>
  </si>
  <si>
    <r>
      <t xml:space="preserve">(i) </t>
    </r>
    <r>
      <rPr>
        <b/>
        <sz val="8"/>
        <color indexed="8"/>
        <rFont val="Verdana"/>
        <family val="2"/>
      </rPr>
      <t>Total number</t>
    </r>
    <r>
      <rPr>
        <sz val="8"/>
        <color indexed="8"/>
        <rFont val="Verdana"/>
        <family val="2"/>
      </rPr>
      <t xml:space="preserve"> of </t>
    </r>
    <r>
      <rPr>
        <b/>
        <sz val="8"/>
        <color indexed="8"/>
        <rFont val="Verdana"/>
        <family val="2"/>
      </rPr>
      <t>E-Money related</t>
    </r>
    <r>
      <rPr>
        <sz val="8"/>
        <color indexed="8"/>
        <rFont val="Verdana"/>
        <family val="2"/>
      </rPr>
      <t xml:space="preserve"> payment transactions (i.e. transactions involving the issue/redemption and/or spending of E-Money) executed in respect of the last reporting period (integer).</t>
    </r>
  </si>
  <si>
    <t>(ix) Verify the average value autocalculated at (vi) is correct by confirming accuracy of inputs at (x) and (v) or confirm zero is accurate for either where error occurs.</t>
  </si>
  <si>
    <t>(iv) Verify the average value autocalculated at (iii) is correct by confirming accuracy of inputs at (i) and (ii) or confirm zero is accurate for either where error occurs.</t>
  </si>
  <si>
    <r>
      <t xml:space="preserve">(ii) </t>
    </r>
    <r>
      <rPr>
        <b/>
        <sz val="8"/>
        <color indexed="8"/>
        <rFont val="Verdana"/>
        <family val="2"/>
      </rPr>
      <t>Total</t>
    </r>
    <r>
      <rPr>
        <sz val="8"/>
        <color indexed="8"/>
        <rFont val="Verdana"/>
        <family val="2"/>
      </rPr>
      <t xml:space="preserve"> </t>
    </r>
    <r>
      <rPr>
        <b/>
        <sz val="8"/>
        <color indexed="8"/>
        <rFont val="Verdana"/>
        <family val="2"/>
      </rPr>
      <t>value</t>
    </r>
    <r>
      <rPr>
        <sz val="8"/>
        <color indexed="8"/>
        <rFont val="Verdana"/>
        <family val="2"/>
      </rPr>
      <t xml:space="preserve"> of all </t>
    </r>
    <r>
      <rPr>
        <b/>
        <sz val="8"/>
        <color indexed="8"/>
        <rFont val="Verdana"/>
        <family val="2"/>
      </rPr>
      <t>E-Money related</t>
    </r>
    <r>
      <rPr>
        <sz val="8"/>
        <color indexed="8"/>
        <rFont val="Verdana"/>
        <family val="2"/>
      </rPr>
      <t xml:space="preserve"> payment transactions (i.e. transactions involving the issue/redemption and/or spending of E-Money) executed in respect of the last reporting period </t>
    </r>
    <r>
      <rPr>
        <b/>
        <sz val="8"/>
        <color indexed="8"/>
        <rFont val="Verdana"/>
        <family val="2"/>
      </rPr>
      <t>(€ units to nearest euro)</t>
    </r>
    <r>
      <rPr>
        <sz val="8"/>
        <color indexed="8"/>
        <rFont val="Verdana"/>
        <family val="2"/>
      </rPr>
      <t>.</t>
    </r>
  </si>
  <si>
    <r>
      <t xml:space="preserve">(vii) Total </t>
    </r>
    <r>
      <rPr>
        <b/>
        <sz val="8"/>
        <color indexed="8"/>
        <rFont val="Verdana"/>
        <family val="2"/>
      </rPr>
      <t>value</t>
    </r>
    <r>
      <rPr>
        <sz val="8"/>
        <color indexed="8"/>
        <rFont val="Verdana"/>
        <family val="2"/>
      </rPr>
      <t xml:space="preserve"> of all Payment Transactions </t>
    </r>
    <r>
      <rPr>
        <b/>
        <sz val="8"/>
        <color indexed="8"/>
        <rFont val="Verdana"/>
        <family val="2"/>
      </rPr>
      <t>unrelated</t>
    </r>
    <r>
      <rPr>
        <sz val="8"/>
        <color indexed="8"/>
        <rFont val="Verdana"/>
        <family val="2"/>
      </rPr>
      <t xml:space="preserve"> to Electronic Money services executed in respect of the last reporting period </t>
    </r>
    <r>
      <rPr>
        <b/>
        <sz val="8"/>
        <color indexed="8"/>
        <rFont val="Verdana"/>
        <family val="2"/>
      </rPr>
      <t>(€ units to nearest euro)</t>
    </r>
    <r>
      <rPr>
        <sz val="8"/>
        <color indexed="8"/>
        <rFont val="Verdana"/>
        <family val="2"/>
      </rPr>
      <t>.</t>
    </r>
  </si>
  <si>
    <r>
      <t xml:space="preserve">(viii) </t>
    </r>
    <r>
      <rPr>
        <b/>
        <sz val="8"/>
        <color indexed="8"/>
        <rFont val="Verdana"/>
        <family val="2"/>
      </rPr>
      <t>Average value</t>
    </r>
    <r>
      <rPr>
        <sz val="8"/>
        <color indexed="8"/>
        <rFont val="Verdana"/>
        <family val="2"/>
      </rPr>
      <t xml:space="preserve"> of each individual Payment Transaction </t>
    </r>
    <r>
      <rPr>
        <b/>
        <sz val="8"/>
        <color indexed="8"/>
        <rFont val="Verdana"/>
        <family val="2"/>
      </rPr>
      <t>unrelated</t>
    </r>
    <r>
      <rPr>
        <sz val="8"/>
        <color indexed="8"/>
        <rFont val="Verdana"/>
        <family val="2"/>
      </rPr>
      <t xml:space="preserve"> to Electronic Money services executed in the last reporting period</t>
    </r>
    <r>
      <rPr>
        <sz val="8"/>
        <color indexed="8"/>
        <rFont val="Verdana"/>
        <family val="2"/>
      </rPr>
      <t>.</t>
    </r>
  </si>
  <si>
    <r>
      <t xml:space="preserve">(iii) </t>
    </r>
    <r>
      <rPr>
        <b/>
        <sz val="8"/>
        <color indexed="8"/>
        <rFont val="Verdana"/>
        <family val="2"/>
      </rPr>
      <t>Average value</t>
    </r>
    <r>
      <rPr>
        <sz val="8"/>
        <color indexed="8"/>
        <rFont val="Verdana"/>
        <family val="2"/>
      </rPr>
      <t xml:space="preserve"> of each individual E-Money related payment transaction (i.e. transactions involving the issue/redemption and/or spending of E-Money) executed in respect of the last reporting period</t>
    </r>
    <r>
      <rPr>
        <sz val="8"/>
        <color indexed="8"/>
        <rFont val="Verdana"/>
        <family val="2"/>
      </rPr>
      <t>.</t>
    </r>
  </si>
  <si>
    <t>Template Guidance</t>
  </si>
  <si>
    <t>*</t>
  </si>
  <si>
    <t>where C12345 should be updated with the C-code of the reporting firm, YYYYMMDD should be updated with the</t>
  </si>
  <si>
    <t>information is still pending or has been provided. Completion status needs to be 'TRUE' or 'autocalculated' before the</t>
  </si>
  <si>
    <t>the file can be submitted via the ONR. The overall status of the template appears in the 'Cover' spreadsheet under</t>
  </si>
  <si>
    <t>Please enter the relevant information for the reporting date requested. The column 'Completion Status' indicates if the</t>
  </si>
  <si>
    <t>'Return Status', which needs to be 'Valid' before the file can be uploaded via the ONR.</t>
  </si>
  <si>
    <t>Institution C-code:</t>
  </si>
  <si>
    <t>Please rename the Excel template according to the ONR file upload naming convention: C12345_YYYYMMDD_AAB.xlsx,</t>
  </si>
  <si>
    <t>reporting date, and AAB should be the three digits code of the return as it appears in the ONR file submission page.</t>
  </si>
  <si>
    <t>Please save the file in a folder that does not contain the following characters in its path:   [  ]  . 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</si>
</sst>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€&quot;#,##0"/>
    <numFmt numFmtId="165" formatCode="0.0"/>
    <numFmt numFmtId="166" formatCode="yyyy\-mm\-dd;@"/>
  </numFmts>
  <fonts count="18" x14ac:knownFonts="1"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11"/>
      <color indexed="8"/>
      <name val="Times New Roman"/>
      <family val="1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sz val="9"/>
      <color indexed="8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b/>
      <sz val="10"/>
      <name val="Calibri"/>
      <family val="2"/>
    </font>
    <font>
      <sz val="12"/>
      <name val="Arial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2"/>
      <name val="Calibri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 applyNumberFormat="0" applyFill="0" applyBorder="0" applyAlignment="0" applyProtection="0"/>
  </cellStyleXfs>
  <cellXfs count="74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5" fillId="3" borderId="2" xfId="1" applyFont="1" applyFill="1" applyBorder="1" applyAlignment="1" applyProtection="1">
      <alignment horizontal="center" wrapText="1"/>
    </xf>
    <xf numFmtId="0" fontId="6" fillId="0" borderId="3" xfId="1" applyFont="1" applyBorder="1" applyAlignment="1" applyProtection="1">
      <alignment wrapText="1"/>
    </xf>
    <xf numFmtId="0" fontId="7" fillId="4" borderId="1" xfId="0" applyFont="1" applyFill="1" applyBorder="1" applyAlignment="1" applyProtection="1">
      <alignment horizontal="center"/>
    </xf>
    <xf numFmtId="164" fontId="7" fillId="4" borderId="1" xfId="0" applyNumberFormat="1" applyFont="1" applyFill="1" applyBorder="1" applyAlignment="1" applyProtection="1">
      <alignment horizontal="center"/>
    </xf>
    <xf numFmtId="0" fontId="6" fillId="0" borderId="5" xfId="1" applyFont="1" applyBorder="1" applyAlignment="1" applyProtection="1">
      <alignment wrapText="1"/>
    </xf>
    <xf numFmtId="164" fontId="7" fillId="4" borderId="1" xfId="0" applyNumberFormat="1" applyFont="1" applyFill="1" applyBorder="1" applyAlignment="1" applyProtection="1">
      <alignment horizontal="left"/>
    </xf>
    <xf numFmtId="0" fontId="5" fillId="3" borderId="6" xfId="1" applyFont="1" applyFill="1" applyBorder="1" applyAlignment="1" applyProtection="1">
      <alignment horizontal="center" wrapText="1"/>
    </xf>
    <xf numFmtId="0" fontId="6" fillId="0" borderId="2" xfId="1" applyFont="1" applyBorder="1" applyAlignment="1" applyProtection="1">
      <alignment wrapText="1"/>
    </xf>
    <xf numFmtId="3" fontId="7" fillId="4" borderId="1" xfId="0" applyNumberFormat="1" applyFont="1" applyFill="1" applyBorder="1" applyAlignment="1" applyProtection="1">
      <alignment horizontal="center"/>
    </xf>
    <xf numFmtId="0" fontId="6" fillId="0" borderId="1" xfId="1" applyFont="1" applyBorder="1" applyAlignment="1" applyProtection="1">
      <alignment wrapText="1"/>
    </xf>
    <xf numFmtId="0" fontId="12" fillId="6" borderId="0" xfId="0" applyFont="1" applyFill="1" applyAlignment="1" applyProtection="1">
      <alignment horizontal="left" vertical="center"/>
    </xf>
    <xf numFmtId="0" fontId="8" fillId="6" borderId="0" xfId="0" applyFont="1" applyFill="1" applyBorder="1" applyAlignment="1" applyProtection="1">
      <alignment horizontal="center"/>
    </xf>
    <xf numFmtId="0" fontId="13" fillId="6" borderId="0" xfId="0" applyFont="1" applyFill="1" applyBorder="1" applyAlignment="1" applyProtection="1">
      <alignment horizontal="center"/>
    </xf>
    <xf numFmtId="0" fontId="0" fillId="6" borderId="0" xfId="0" applyFont="1" applyFill="1" applyBorder="1" applyAlignment="1" applyProtection="1">
      <alignment horizontal="center"/>
    </xf>
    <xf numFmtId="0" fontId="13" fillId="6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/>
    <xf numFmtId="0" fontId="0" fillId="0" borderId="0" xfId="0" applyProtection="1"/>
    <xf numFmtId="0" fontId="1" fillId="2" borderId="0" xfId="0" applyFont="1" applyFill="1" applyBorder="1" applyAlignment="1" applyProtection="1"/>
    <xf numFmtId="3" fontId="7" fillId="4" borderId="4" xfId="0" applyNumberFormat="1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center" wrapText="1"/>
    </xf>
    <xf numFmtId="0" fontId="8" fillId="6" borderId="0" xfId="0" applyFont="1" applyFill="1" applyProtection="1"/>
    <xf numFmtId="0" fontId="9" fillId="6" borderId="0" xfId="0" applyFont="1" applyFill="1" applyAlignment="1" applyProtection="1">
      <alignment horizontal="left"/>
    </xf>
    <xf numFmtId="0" fontId="10" fillId="6" borderId="0" xfId="0" applyFont="1" applyFill="1" applyProtection="1"/>
    <xf numFmtId="0" fontId="8" fillId="6" borderId="0" xfId="0" applyFont="1" applyFill="1" applyAlignment="1" applyProtection="1">
      <alignment horizontal="left" vertical="top"/>
    </xf>
    <xf numFmtId="165" fontId="8" fillId="6" borderId="0" xfId="0" applyNumberFormat="1" applyFont="1" applyFill="1" applyProtection="1"/>
    <xf numFmtId="0" fontId="11" fillId="6" borderId="0" xfId="0" applyFont="1" applyFill="1" applyProtection="1"/>
    <xf numFmtId="0" fontId="8" fillId="6" borderId="0" xfId="0" applyFont="1" applyFill="1" applyAlignment="1" applyProtection="1">
      <alignment horizontal="left" wrapText="1"/>
    </xf>
    <xf numFmtId="0" fontId="12" fillId="6" borderId="0" xfId="0" applyFont="1" applyFill="1" applyAlignment="1" applyProtection="1">
      <alignment vertical="center"/>
    </xf>
    <xf numFmtId="0" fontId="11" fillId="6" borderId="0" xfId="0" applyFont="1" applyFill="1" applyBorder="1" applyProtection="1"/>
    <xf numFmtId="0" fontId="8" fillId="6" borderId="0" xfId="0" applyFont="1" applyFill="1" applyAlignment="1" applyProtection="1">
      <alignment horizontal="center" wrapText="1"/>
    </xf>
    <xf numFmtId="0" fontId="8" fillId="6" borderId="0" xfId="0" applyFont="1" applyFill="1" applyAlignment="1" applyProtection="1">
      <alignment horizontal="center"/>
    </xf>
    <xf numFmtId="0" fontId="8" fillId="6" borderId="9" xfId="0" applyFont="1" applyFill="1" applyBorder="1" applyProtection="1"/>
    <xf numFmtId="0" fontId="8" fillId="6" borderId="8" xfId="0" applyFont="1" applyFill="1" applyBorder="1" applyProtection="1"/>
    <xf numFmtId="0" fontId="8" fillId="6" borderId="11" xfId="0" applyFont="1" applyFill="1" applyBorder="1" applyProtection="1"/>
    <xf numFmtId="0" fontId="12" fillId="6" borderId="0" xfId="0" applyFont="1" applyFill="1" applyBorder="1" applyProtection="1"/>
    <xf numFmtId="0" fontId="8" fillId="6" borderId="0" xfId="0" applyFont="1" applyFill="1" applyBorder="1" applyProtection="1"/>
    <xf numFmtId="0" fontId="12" fillId="6" borderId="0" xfId="0" applyFont="1" applyFill="1" applyBorder="1" applyAlignment="1" applyProtection="1">
      <alignment horizontal="center"/>
    </xf>
    <xf numFmtId="0" fontId="10" fillId="6" borderId="0" xfId="0" applyFont="1" applyFill="1" applyBorder="1" applyProtection="1"/>
    <xf numFmtId="0" fontId="11" fillId="6" borderId="12" xfId="0" applyFont="1" applyFill="1" applyBorder="1" applyProtection="1"/>
    <xf numFmtId="0" fontId="13" fillId="6" borderId="0" xfId="0" applyFont="1" applyFill="1" applyBorder="1" applyAlignment="1" applyProtection="1">
      <alignment horizontal="left" vertical="center"/>
    </xf>
    <xf numFmtId="0" fontId="13" fillId="6" borderId="0" xfId="0" applyFont="1" applyFill="1" applyAlignment="1" applyProtection="1">
      <alignment horizontal="center" vertical="center"/>
    </xf>
    <xf numFmtId="0" fontId="14" fillId="6" borderId="0" xfId="2" applyFill="1" applyAlignment="1" applyProtection="1">
      <alignment horizontal="center"/>
    </xf>
    <xf numFmtId="0" fontId="0" fillId="6" borderId="0" xfId="0" applyFill="1" applyProtection="1"/>
    <xf numFmtId="0" fontId="15" fillId="6" borderId="0" xfId="2" applyFont="1" applyFill="1" applyProtection="1"/>
    <xf numFmtId="0" fontId="8" fillId="6" borderId="13" xfId="0" applyFont="1" applyFill="1" applyBorder="1" applyProtection="1"/>
    <xf numFmtId="0" fontId="8" fillId="6" borderId="14" xfId="0" applyFont="1" applyFill="1" applyBorder="1" applyProtection="1"/>
    <xf numFmtId="0" fontId="8" fillId="6" borderId="7" xfId="0" applyFont="1" applyFill="1" applyBorder="1" applyProtection="1"/>
    <xf numFmtId="3" fontId="0" fillId="0" borderId="0" xfId="0" applyNumberFormat="1"/>
    <xf numFmtId="0" fontId="7" fillId="0" borderId="1" xfId="0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left"/>
    </xf>
    <xf numFmtId="3" fontId="7" fillId="0" borderId="4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166" fontId="3" fillId="2" borderId="1" xfId="0" applyNumberFormat="1" applyFont="1" applyFill="1" applyBorder="1" applyAlignment="1" applyProtection="1">
      <alignment horizontal="center"/>
    </xf>
    <xf numFmtId="0" fontId="10" fillId="4" borderId="0" xfId="0" applyFont="1" applyFill="1" applyBorder="1" applyProtection="1"/>
    <xf numFmtId="0" fontId="8" fillId="4" borderId="0" xfId="0" applyFont="1" applyFill="1" applyBorder="1" applyProtection="1"/>
    <xf numFmtId="0" fontId="12" fillId="4" borderId="0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horizontal="left"/>
    </xf>
    <xf numFmtId="0" fontId="16" fillId="4" borderId="0" xfId="0" quotePrefix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/>
    </xf>
    <xf numFmtId="165" fontId="0" fillId="0" borderId="0" xfId="0" applyNumberFormat="1"/>
    <xf numFmtId="166" fontId="0" fillId="0" borderId="0" xfId="0" applyNumberFormat="1"/>
    <xf numFmtId="0" fontId="8" fillId="6" borderId="8" xfId="0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0" xfId="0" applyFont="1" applyFill="1" applyBorder="1" applyAlignment="1" applyProtection="1">
      <alignment horizontal="center"/>
    </xf>
    <xf numFmtId="0" fontId="8" fillId="6" borderId="12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0" fontId="0" fillId="5" borderId="8" xfId="0" applyFill="1" applyBorder="1" applyAlignment="1" applyProtection="1"/>
  </cellXfs>
  <cellStyles count="3">
    <cellStyle name="Hyperlink" xfId="2" builtinId="8"/>
    <cellStyle name="Normal" xfId="0" builtinId="0"/>
    <cellStyle name="Normal 2" xfId="1"/>
  </cellStyles>
  <dxfs count="4"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4"/>
  <sheetViews>
    <sheetView tabSelected="1" workbookViewId="0"/>
  </sheetViews>
  <sheetFormatPr defaultColWidth="0" defaultRowHeight="14.4" zeroHeight="1" x14ac:dyDescent="0.3"/>
  <cols>
    <col min="1" max="7" width="9.109375" style="19" customWidth="1"/>
    <col min="8" max="9" width="23" style="19" bestFit="1" customWidth="1"/>
    <col min="10" max="11" width="9.109375" style="19" customWidth="1"/>
    <col min="12" max="12" width="9.44140625" style="19" customWidth="1"/>
    <col min="13" max="16384" width="9.109375" style="19" hidden="1"/>
  </cols>
  <sheetData>
    <row r="1" spans="1:12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5.6" x14ac:dyDescent="0.3">
      <c r="A2" s="23"/>
      <c r="B2" s="24" t="s">
        <v>14</v>
      </c>
      <c r="C2" s="23"/>
      <c r="D2" s="23"/>
      <c r="E2" s="25"/>
      <c r="F2" s="23"/>
      <c r="G2" s="23"/>
      <c r="H2" s="23"/>
      <c r="I2" s="23"/>
      <c r="J2" s="23"/>
      <c r="K2" s="23"/>
      <c r="L2" s="23"/>
    </row>
    <row r="3" spans="1:12" ht="15.6" x14ac:dyDescent="0.3">
      <c r="A3" s="23"/>
      <c r="B3" s="26" t="s">
        <v>15</v>
      </c>
      <c r="C3" s="27">
        <v>2</v>
      </c>
      <c r="D3" s="28"/>
      <c r="E3" s="28"/>
      <c r="F3" s="23"/>
      <c r="G3" s="23"/>
      <c r="H3" s="23"/>
      <c r="I3" s="23"/>
      <c r="J3" s="23"/>
      <c r="K3" s="23"/>
      <c r="L3" s="23"/>
    </row>
    <row r="4" spans="1:12" ht="15.6" x14ac:dyDescent="0.3">
      <c r="A4" s="23"/>
      <c r="B4" s="28"/>
      <c r="C4" s="29"/>
      <c r="D4" s="28"/>
      <c r="E4" s="28"/>
      <c r="F4" s="28"/>
      <c r="G4" s="12"/>
      <c r="H4" s="30" t="s">
        <v>16</v>
      </c>
      <c r="I4" s="12" t="str">
        <f ca="1">IF(COUNTIF(F8:F18,"Invalid")&gt;0,"Invalid","Valid")</f>
        <v>Invalid</v>
      </c>
      <c r="J4" s="28"/>
      <c r="K4" s="28"/>
      <c r="L4" s="28"/>
    </row>
    <row r="5" spans="1:12" ht="15.6" x14ac:dyDescent="0.3">
      <c r="A5" s="23"/>
      <c r="B5" s="23"/>
      <c r="C5" s="23"/>
      <c r="D5" s="31"/>
      <c r="E5" s="32"/>
      <c r="F5" s="32"/>
      <c r="G5" s="32"/>
      <c r="H5" s="32"/>
      <c r="I5" s="32"/>
      <c r="J5" s="32"/>
      <c r="K5" s="33"/>
      <c r="L5" s="33"/>
    </row>
    <row r="6" spans="1:12" x14ac:dyDescent="0.3">
      <c r="A6" s="23"/>
      <c r="B6" s="34"/>
      <c r="C6" s="35"/>
      <c r="D6" s="35"/>
      <c r="E6" s="35"/>
      <c r="F6" s="35"/>
      <c r="G6" s="35"/>
      <c r="H6" s="35"/>
      <c r="I6" s="68"/>
      <c r="J6" s="68"/>
      <c r="K6" s="69"/>
      <c r="L6" s="13"/>
    </row>
    <row r="7" spans="1:12" ht="15.6" x14ac:dyDescent="0.3">
      <c r="A7" s="23"/>
      <c r="B7" s="36"/>
      <c r="C7" s="37" t="s">
        <v>17</v>
      </c>
      <c r="D7" s="38"/>
      <c r="E7" s="39"/>
      <c r="F7" s="39" t="s">
        <v>18</v>
      </c>
      <c r="G7" s="37"/>
      <c r="H7" s="39" t="s">
        <v>19</v>
      </c>
      <c r="I7" s="70"/>
      <c r="J7" s="70"/>
      <c r="K7" s="71"/>
      <c r="L7" s="39"/>
    </row>
    <row r="8" spans="1:12" ht="15.6" x14ac:dyDescent="0.3">
      <c r="A8" s="23"/>
      <c r="B8" s="36"/>
      <c r="C8" s="40"/>
      <c r="D8" s="38"/>
      <c r="E8" s="40"/>
      <c r="F8" s="38"/>
      <c r="G8" s="38"/>
      <c r="H8" s="38"/>
      <c r="I8" s="38"/>
      <c r="J8" s="38"/>
      <c r="K8" s="41"/>
      <c r="L8" s="38"/>
    </row>
    <row r="9" spans="1:12" ht="15.6" x14ac:dyDescent="0.3">
      <c r="A9" s="23"/>
      <c r="B9" s="36"/>
      <c r="C9" s="42" t="s">
        <v>20</v>
      </c>
      <c r="D9" s="38"/>
      <c r="E9" s="43"/>
      <c r="F9" s="13" t="str">
        <f ca="1">IF(H9=0,"Valid","Invalid")</f>
        <v>Invalid</v>
      </c>
      <c r="G9" s="13">
        <f ca="1">IF(H9=0,1,0)</f>
        <v>0</v>
      </c>
      <c r="H9" s="14">
        <f ca="1">COUNTIF('EMI related'!$D$4:$D$13,"FALSE") + COUNTIF('EMI related'!$D$1:$D$2,"=0")</f>
        <v>6</v>
      </c>
      <c r="I9" s="16"/>
      <c r="J9" s="44"/>
      <c r="K9" s="41"/>
      <c r="L9" s="45"/>
    </row>
    <row r="10" spans="1:12" ht="15.6" x14ac:dyDescent="0.3">
      <c r="A10" s="23"/>
      <c r="B10" s="36"/>
      <c r="C10" s="42"/>
      <c r="D10" s="38"/>
      <c r="E10" s="43"/>
      <c r="F10" s="13"/>
      <c r="G10" s="13"/>
      <c r="H10" s="15"/>
      <c r="I10" s="16"/>
      <c r="J10" s="44"/>
      <c r="K10" s="41"/>
      <c r="L10" s="45"/>
    </row>
    <row r="11" spans="1:12" ht="15.6" x14ac:dyDescent="0.3">
      <c r="A11" s="23"/>
      <c r="B11" s="36"/>
      <c r="C11" s="42"/>
      <c r="D11" s="38"/>
      <c r="E11" s="43"/>
      <c r="F11" s="13"/>
      <c r="G11" s="13"/>
      <c r="H11" s="14"/>
      <c r="I11" s="16"/>
      <c r="J11" s="46"/>
      <c r="K11" s="41"/>
      <c r="L11" s="45"/>
    </row>
    <row r="12" spans="1:12" ht="15.6" x14ac:dyDescent="0.3">
      <c r="A12" s="23"/>
      <c r="B12" s="36"/>
      <c r="C12" s="42"/>
      <c r="D12" s="38"/>
      <c r="E12" s="43"/>
      <c r="F12" s="13"/>
      <c r="G12" s="13"/>
      <c r="H12" s="14"/>
      <c r="I12" s="16"/>
      <c r="J12" s="46"/>
      <c r="K12" s="41"/>
      <c r="L12" s="45"/>
    </row>
    <row r="13" spans="1:12" ht="15.6" x14ac:dyDescent="0.3">
      <c r="A13" s="23"/>
      <c r="B13" s="36"/>
      <c r="C13" s="42"/>
      <c r="D13" s="38"/>
      <c r="E13" s="43"/>
      <c r="F13" s="13"/>
      <c r="G13" s="13"/>
      <c r="H13" s="14"/>
      <c r="I13" s="16"/>
      <c r="J13" s="46"/>
      <c r="K13" s="41"/>
      <c r="L13" s="45"/>
    </row>
    <row r="14" spans="1:12" ht="15.6" x14ac:dyDescent="0.3">
      <c r="A14" s="23"/>
      <c r="B14" s="36"/>
      <c r="C14" s="42"/>
      <c r="D14" s="38"/>
      <c r="E14" s="43"/>
      <c r="F14" s="13"/>
      <c r="G14" s="13"/>
      <c r="H14" s="14"/>
      <c r="I14" s="16"/>
      <c r="J14" s="46"/>
      <c r="K14" s="41"/>
      <c r="L14" s="45"/>
    </row>
    <row r="15" spans="1:12" ht="15.6" x14ac:dyDescent="0.3">
      <c r="A15" s="23"/>
      <c r="B15" s="36"/>
      <c r="C15" s="42"/>
      <c r="D15" s="38"/>
      <c r="E15" s="43"/>
      <c r="F15" s="13"/>
      <c r="G15" s="13"/>
      <c r="H15" s="14"/>
      <c r="I15" s="16"/>
      <c r="J15" s="46"/>
      <c r="K15" s="41"/>
      <c r="L15" s="45"/>
    </row>
    <row r="16" spans="1:12" ht="15.6" x14ac:dyDescent="0.3">
      <c r="A16" s="23"/>
      <c r="B16" s="36"/>
      <c r="C16" s="42"/>
      <c r="D16" s="38"/>
      <c r="E16" s="43"/>
      <c r="F16" s="13"/>
      <c r="G16" s="13"/>
      <c r="H16" s="14"/>
      <c r="I16" s="16"/>
      <c r="J16" s="46"/>
      <c r="K16" s="41"/>
      <c r="L16" s="45"/>
    </row>
    <row r="17" spans="1:12" ht="15.6" x14ac:dyDescent="0.3">
      <c r="A17" s="23"/>
      <c r="B17" s="36"/>
      <c r="C17" s="42"/>
      <c r="D17" s="38"/>
      <c r="E17" s="43"/>
      <c r="F17" s="13"/>
      <c r="G17" s="13"/>
      <c r="H17" s="16"/>
      <c r="I17" s="16"/>
      <c r="J17" s="46"/>
      <c r="K17" s="41"/>
      <c r="L17" s="45"/>
    </row>
    <row r="18" spans="1:12" x14ac:dyDescent="0.3">
      <c r="A18" s="23"/>
      <c r="B18" s="47"/>
      <c r="C18" s="48"/>
      <c r="D18" s="48"/>
      <c r="E18" s="48"/>
      <c r="F18" s="48"/>
      <c r="G18" s="48"/>
      <c r="H18" s="48"/>
      <c r="I18" s="48"/>
      <c r="J18" s="48"/>
      <c r="K18" s="49"/>
      <c r="L18" s="38"/>
    </row>
    <row r="19" spans="1:12" x14ac:dyDescent="0.3">
      <c r="A19" s="2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15.6" x14ac:dyDescent="0.3">
      <c r="A20" s="23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2" x14ac:dyDescent="0.3">
      <c r="A21" s="23"/>
      <c r="B21" s="57" t="s">
        <v>39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1:12" ht="15.6" x14ac:dyDescent="0.3">
      <c r="A22" s="23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</row>
    <row r="23" spans="1:12" ht="15.6" x14ac:dyDescent="0.3">
      <c r="A23" s="23"/>
      <c r="B23" s="59" t="s">
        <v>40</v>
      </c>
      <c r="C23" s="60" t="s">
        <v>47</v>
      </c>
      <c r="D23" s="59"/>
      <c r="E23" s="59"/>
      <c r="F23" s="59"/>
      <c r="G23" s="59"/>
      <c r="H23" s="59"/>
      <c r="I23" s="59"/>
      <c r="J23" s="59"/>
      <c r="K23" s="59"/>
      <c r="L23" s="59"/>
    </row>
    <row r="24" spans="1:12" ht="15.6" x14ac:dyDescent="0.3">
      <c r="A24" s="23"/>
      <c r="B24" s="59"/>
      <c r="C24" s="60" t="s">
        <v>41</v>
      </c>
      <c r="D24" s="59"/>
      <c r="E24" s="59"/>
      <c r="F24" s="59"/>
      <c r="G24" s="59"/>
      <c r="H24" s="59"/>
      <c r="I24" s="59"/>
      <c r="J24" s="59"/>
      <c r="K24" s="59"/>
      <c r="L24" s="59"/>
    </row>
    <row r="25" spans="1:12" ht="15.6" x14ac:dyDescent="0.3">
      <c r="A25" s="23"/>
      <c r="B25" s="59"/>
      <c r="C25" s="60" t="s">
        <v>48</v>
      </c>
      <c r="D25" s="59"/>
      <c r="E25" s="59"/>
      <c r="F25" s="59"/>
      <c r="G25" s="59"/>
      <c r="H25" s="59"/>
      <c r="I25" s="59"/>
      <c r="J25" s="59"/>
      <c r="K25" s="59"/>
      <c r="L25" s="59"/>
    </row>
    <row r="26" spans="1:12" ht="15.6" x14ac:dyDescent="0.3">
      <c r="A26" s="23"/>
      <c r="B26" s="59"/>
      <c r="C26" s="60"/>
      <c r="D26" s="59"/>
      <c r="E26" s="59"/>
      <c r="F26" s="59"/>
      <c r="G26" s="59"/>
      <c r="H26" s="59"/>
      <c r="I26" s="59"/>
      <c r="J26" s="59"/>
      <c r="K26" s="59"/>
      <c r="L26" s="59"/>
    </row>
    <row r="27" spans="1:12" ht="15.6" x14ac:dyDescent="0.3">
      <c r="A27" s="23"/>
      <c r="B27" s="59" t="s">
        <v>40</v>
      </c>
      <c r="C27" s="61" t="s">
        <v>44</v>
      </c>
      <c r="D27" s="59"/>
      <c r="E27" s="59"/>
      <c r="F27" s="59"/>
      <c r="G27" s="59"/>
      <c r="H27" s="59"/>
      <c r="I27" s="59"/>
      <c r="J27" s="59"/>
      <c r="K27" s="59"/>
      <c r="L27" s="59"/>
    </row>
    <row r="28" spans="1:12" ht="15.6" x14ac:dyDescent="0.3">
      <c r="A28" s="23"/>
      <c r="B28" s="59"/>
      <c r="C28" s="61" t="s">
        <v>42</v>
      </c>
      <c r="D28" s="59"/>
      <c r="E28" s="59"/>
      <c r="F28" s="59"/>
      <c r="G28" s="59"/>
      <c r="H28" s="59"/>
      <c r="I28" s="59"/>
      <c r="J28" s="59"/>
      <c r="K28" s="59"/>
      <c r="L28" s="59"/>
    </row>
    <row r="29" spans="1:12" ht="15.6" x14ac:dyDescent="0.3">
      <c r="A29" s="23"/>
      <c r="B29" s="59"/>
      <c r="C29" s="61" t="s">
        <v>43</v>
      </c>
      <c r="D29" s="59"/>
      <c r="E29" s="59"/>
      <c r="F29" s="59"/>
      <c r="G29" s="59"/>
      <c r="H29" s="59"/>
      <c r="I29" s="59"/>
      <c r="J29" s="59"/>
      <c r="K29" s="59"/>
      <c r="L29" s="59"/>
    </row>
    <row r="30" spans="1:12" ht="15.6" x14ac:dyDescent="0.3">
      <c r="A30" s="23"/>
      <c r="B30" s="59"/>
      <c r="C30" s="62" t="s">
        <v>45</v>
      </c>
      <c r="D30" s="59"/>
      <c r="E30" s="59"/>
      <c r="F30" s="59"/>
      <c r="G30" s="59"/>
      <c r="H30" s="59"/>
      <c r="I30" s="59"/>
      <c r="J30" s="59"/>
      <c r="K30" s="59"/>
      <c r="L30" s="59"/>
    </row>
    <row r="31" spans="1:12" ht="15.6" x14ac:dyDescent="0.3">
      <c r="A31" s="23"/>
      <c r="B31" s="59"/>
      <c r="C31" s="62"/>
      <c r="D31" s="59"/>
      <c r="E31" s="59"/>
      <c r="F31" s="59"/>
      <c r="G31" s="59"/>
      <c r="H31" s="59"/>
      <c r="I31" s="59"/>
      <c r="J31" s="59"/>
      <c r="K31" s="59"/>
      <c r="L31" s="59"/>
    </row>
    <row r="32" spans="1:12" ht="15.6" x14ac:dyDescent="0.3">
      <c r="A32" s="23"/>
      <c r="B32" s="59" t="s">
        <v>40</v>
      </c>
      <c r="C32" s="62" t="s">
        <v>49</v>
      </c>
      <c r="D32" s="59"/>
      <c r="E32" s="59"/>
      <c r="F32" s="59"/>
      <c r="G32" s="59"/>
      <c r="H32" s="59"/>
      <c r="I32" s="59"/>
      <c r="J32" s="59"/>
      <c r="K32" s="59"/>
      <c r="L32" s="59"/>
    </row>
    <row r="33" spans="1:12" ht="15.6" x14ac:dyDescent="0.3">
      <c r="A33" s="23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</row>
    <row r="34" spans="1:12" ht="15.6" x14ac:dyDescent="0.3">
      <c r="A34" s="23"/>
      <c r="B34" s="59"/>
      <c r="C34" s="62"/>
      <c r="D34" s="59"/>
      <c r="E34" s="59"/>
      <c r="F34" s="59"/>
      <c r="G34" s="59"/>
      <c r="H34" s="59"/>
      <c r="I34" s="59"/>
      <c r="J34" s="59"/>
      <c r="K34" s="59"/>
      <c r="L34" s="59"/>
    </row>
    <row r="35" spans="1:12" ht="15.6" x14ac:dyDescent="0.3">
      <c r="A35" s="23"/>
      <c r="B35" s="59"/>
      <c r="C35" s="62"/>
      <c r="D35" s="59"/>
      <c r="E35" s="59"/>
      <c r="F35" s="59"/>
      <c r="G35" s="59"/>
      <c r="H35" s="59"/>
      <c r="I35" s="59"/>
      <c r="J35" s="59"/>
      <c r="K35" s="59"/>
      <c r="L35" s="59"/>
    </row>
    <row r="36" spans="1:12" ht="15.6" x14ac:dyDescent="0.3">
      <c r="A36" s="23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2" ht="15.6" x14ac:dyDescent="0.3">
      <c r="A37" s="23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2" hidden="1" x14ac:dyDescent="0.3"/>
    <row r="39" spans="1:12" hidden="1" x14ac:dyDescent="0.3"/>
    <row r="40" spans="1:12" hidden="1" x14ac:dyDescent="0.3"/>
    <row r="41" spans="1:12" hidden="1" x14ac:dyDescent="0.3"/>
    <row r="42" spans="1:12" hidden="1" x14ac:dyDescent="0.3"/>
    <row r="43" spans="1:12" hidden="1" x14ac:dyDescent="0.3"/>
    <row r="44" spans="1:12" hidden="1" x14ac:dyDescent="0.3"/>
  </sheetData>
  <sheetProtection algorithmName="SHA-512" hashValue="sCijHGqHQSToxyIzxSzcxt8u2Q7uVey2EpWg3bYfL9oVu4fVOk6pZUuOanujS9QuhOEDUQVOiwodHVSIu9NP8A==" saltValue="kTJXR4Yeiaj6kwA9YsZuAw==" spinCount="100000" sheet="1" objects="1" scenarios="1"/>
  <mergeCells count="2">
    <mergeCell ref="I6:K6"/>
    <mergeCell ref="I7:K7"/>
  </mergeCells>
  <conditionalFormatting sqref="G4 I4">
    <cfRule type="cellIs" dxfId="3" priority="7" stopIfTrue="1" operator="equal">
      <formula>"Invalid"</formula>
    </cfRule>
    <cfRule type="cellIs" dxfId="2" priority="8" stopIfTrue="1" operator="equal">
      <formula>"Valid"</formula>
    </cfRule>
  </conditionalFormatting>
  <conditionalFormatting sqref="L9:L15 J9:J15 J17 L17">
    <cfRule type="cellIs" dxfId="1" priority="6" operator="greaterThan">
      <formula>0</formula>
    </cfRule>
  </conditionalFormatting>
  <conditionalFormatting sqref="L16 J16">
    <cfRule type="cellIs" dxfId="0" priority="2" operator="greaterThan">
      <formula>0</formula>
    </cfRule>
  </conditionalFormatting>
  <dataValidations disablePrompts="1" count="1">
    <dataValidation type="custom" allowBlank="1" showInputMessage="1" sqref="J9:J10">
      <formula1>"&lt;0&gt;0"</formula1>
    </dataValidation>
  </dataValidation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EE0343B-04C2-4CD8-82B8-AD60318E755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G9:G10</xm:sqref>
        </x14:conditionalFormatting>
        <x14:conditionalFormatting xmlns:xm="http://schemas.microsoft.com/office/excel/2006/main">
          <x14:cfRule type="iconSet" priority="4" id="{9B28B699-5D3A-4030-9DDE-662A40315BE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G11:G14</xm:sqref>
        </x14:conditionalFormatting>
        <x14:conditionalFormatting xmlns:xm="http://schemas.microsoft.com/office/excel/2006/main">
          <x14:cfRule type="iconSet" priority="3" id="{5E3A7A98-E8A0-40B9-BF5F-74C4B6E65A5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G15 G17</xm:sqref>
        </x14:conditionalFormatting>
        <x14:conditionalFormatting xmlns:xm="http://schemas.microsoft.com/office/excel/2006/main">
          <x14:cfRule type="iconSet" priority="1" id="{7CD2D796-63F0-46BA-BB26-713D6681450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G16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14"/>
  <sheetViews>
    <sheetView showGridLines="0" workbookViewId="0"/>
  </sheetViews>
  <sheetFormatPr defaultColWidth="8.88671875" defaultRowHeight="14.4" x14ac:dyDescent="0.3"/>
  <cols>
    <col min="1" max="1" width="3" style="19" customWidth="1"/>
    <col min="2" max="2" width="81.44140625" style="19" customWidth="1"/>
    <col min="3" max="3" width="34.6640625" style="19" customWidth="1"/>
    <col min="4" max="4" width="15.33203125" style="19" bestFit="1" customWidth="1"/>
    <col min="5" max="16384" width="8.88671875" style="19"/>
  </cols>
  <sheetData>
    <row r="1" spans="1:4" x14ac:dyDescent="0.3">
      <c r="A1" s="17"/>
      <c r="B1" s="18" t="s">
        <v>46</v>
      </c>
      <c r="C1" s="63" t="str">
        <f ca="1">LEFT(REPLACE(LEFT(CELL("filename",$A$1),FIND("]",CELL("filename",$A$1))-1),1,FIND("[",CELL("filename",$A$1)),""),FIND("_",REPLACE(LEFT(CELL("filename",$A$1),FIND("]",CELL("filename",$A$1))-1),1,FIND("[",CELL("filename",$A$1)),""))-1)</f>
        <v>Additional Transactional data for EMIs</v>
      </c>
      <c r="D1" s="64">
        <f ca="1">IF(AND(LOWER(LEFT($C$1,1))="c",ISNUMBER(VALUE(RIGHT($C$1,LEN($C$1)-1)))),1,0)</f>
        <v>0</v>
      </c>
    </row>
    <row r="2" spans="1:4" x14ac:dyDescent="0.3">
      <c r="A2" s="17"/>
      <c r="B2" s="20" t="s">
        <v>6</v>
      </c>
      <c r="C2" s="56" t="e">
        <f ca="1">DATE(LEFT(MID(MID(CELL("filename",$A$1),FIND("[",CELL("filename",$A$1))+1,FIND(".",CELL("filename",$A$1))-1-FIND("[",CELL("filename",$A$1))),FIND("_",MID(CELL("filename",$A$1),FIND("[",CELL("filename",$A$1))+1,FIND(".",CELL("filename",$A$1))-1-FIND("[",CELL("filename",$A$1))),1)+1,FIND("_",MID(CELL("filename",$A$1),FIND("[",CELL("filename",$A$1))+1,FIND(".",CELL("filename",$A$1))-1-FIND("[",CELL("filename",$A$1))),FIND("_",MID(CELL("filename",$A$1),FIND("[",CELL("filename",$A$1))+1,FIND(".",CELL("filename",$A$1))-1-FIND("[",CELL("filename",$A$1))),1)+1)-FIND("_",MID(CELL("filename",$A$1),FIND("[",CELL("filename",$A$1))+1,FIND(".",CELL("filename",$A$1))-1-FIND("[",CELL("filename",$A$1))),1)-1),4),MID(MID(MID(CELL("filename",$A$1),FIND("[",CELL("filename",$A$1))+1,FIND(".",CELL("filename",$A$1))-1-FIND("[",CELL("filename",$A$1))),FIND("_",MID(CELL("filename",$A$1),FIND("[",CELL("filename",$A$1))+1,FIND(".",CELL("filename",$A$1))-1-FIND("[",CELL("filename",$A$1))),1)+1,FIND("_",MID(CELL("filename",$A$1),FIND("[",CELL("filename",$A$1))+1,FIND(".",CELL("filename",$A$1))-1-FIND("[",CELL("filename",$A$1))),FIND("_",MID(CELL("filename",$A$1),FIND("[",CELL("filename",$A$1))+1,FIND(".",CELL("filename",$A$1))-1-FIND("[",CELL("filename",$A$1))),1)+1)-FIND("_",MID(CELL("filename",$A$1),FIND("[",CELL("filename",$A$1))+1,FIND(".",CELL("filename",$A$1))-1-FIND("[",CELL("filename",$A$1))),1)-1),5,2),RIGHT(MID(MID(CELL("filename",$A$1),FIND("[",CELL("filename",$A$1))+1,FIND(".",CELL("filename",$A$1))-1-FIND("[",CELL("filename",$A$1))),FIND("_",MID(CELL("filename",$A$1),FIND("[",CELL("filename",$A$1))+1,FIND(".",CELL("filename",$A$1))-1-FIND("[",CELL("filename",$A$1))),1)+1,FIND("_",MID(CELL("filename",$A$1),FIND("[",CELL("filename",$A$1))+1,FIND(".",CELL("filename",$A$1))-1-FIND("[",CELL("filename",$A$1))),FIND("_",MID(CELL("filename",$A$1),FIND("[",CELL("filename",$A$1))+1,FIND(".",CELL("filename",$A$1))-1-FIND("[",CELL("filename",$A$1))),1)+1)-FIND("_",MID(CELL("filename",$A$1),FIND("[",CELL("filename",$A$1))+1,FIND(".",CELL("filename",$A$1))-1-FIND("[",CELL("filename",$A$1))),1)-1),2))</f>
        <v>#VALUE!</v>
      </c>
      <c r="D2" s="65">
        <f ca="1">1-N(ISERROR(DATE(DAY(C2),MONTH(C2),YEAR(C2))))</f>
        <v>0</v>
      </c>
    </row>
    <row r="3" spans="1:4" x14ac:dyDescent="0.3">
      <c r="A3" s="1"/>
      <c r="B3" s="2" t="s">
        <v>7</v>
      </c>
      <c r="C3" s="2" t="s">
        <v>8</v>
      </c>
      <c r="D3" s="22" t="s">
        <v>9</v>
      </c>
    </row>
    <row r="4" spans="1:4" ht="21.6" x14ac:dyDescent="0.3">
      <c r="A4" s="1">
        <v>1</v>
      </c>
      <c r="B4" s="3" t="s">
        <v>32</v>
      </c>
      <c r="C4" s="21"/>
      <c r="D4" s="51" t="b">
        <f>AND(ISNUMBER(C4),INT(C4)=C4)</f>
        <v>0</v>
      </c>
    </row>
    <row r="5" spans="1:4" ht="31.8" x14ac:dyDescent="0.3">
      <c r="A5" s="1">
        <v>2</v>
      </c>
      <c r="B5" s="3" t="s">
        <v>35</v>
      </c>
      <c r="C5" s="7"/>
      <c r="D5" s="4" t="b">
        <f>AND(ISNUMBER(C5),INT(C5)=C5)</f>
        <v>0</v>
      </c>
    </row>
    <row r="6" spans="1:4" ht="21.6" x14ac:dyDescent="0.3">
      <c r="A6" s="1">
        <v>3</v>
      </c>
      <c r="B6" s="3" t="s">
        <v>38</v>
      </c>
      <c r="C6" s="53">
        <f>IFERROR(C5/C4,0)</f>
        <v>0</v>
      </c>
      <c r="D6" s="5" t="s">
        <v>10</v>
      </c>
    </row>
    <row r="7" spans="1:4" ht="21.6" x14ac:dyDescent="0.3">
      <c r="A7" s="1">
        <v>4</v>
      </c>
      <c r="B7" s="6" t="s">
        <v>34</v>
      </c>
      <c r="C7" s="7"/>
      <c r="D7" s="52" t="b">
        <f>IF(ISNUMBER(MATCH(C7,Dropdowns!$B$2:$B$3,0)),TRUE,FALSE)</f>
        <v>0</v>
      </c>
    </row>
    <row r="8" spans="1:4" ht="21.6" x14ac:dyDescent="0.3">
      <c r="A8" s="1"/>
      <c r="B8" s="2" t="s">
        <v>11</v>
      </c>
      <c r="C8" s="8" t="s">
        <v>8</v>
      </c>
      <c r="D8" s="22" t="s">
        <v>9</v>
      </c>
    </row>
    <row r="9" spans="1:4" x14ac:dyDescent="0.3">
      <c r="A9" s="1">
        <v>5</v>
      </c>
      <c r="B9" s="6" t="s">
        <v>12</v>
      </c>
      <c r="C9" s="21"/>
      <c r="D9" s="54" t="b">
        <f>IF(ISNUMBER(MATCH(C9,Dropdowns!$F$2:$F$3,0)),TRUE,FALSE)</f>
        <v>0</v>
      </c>
    </row>
    <row r="10" spans="1:4" ht="21.6" x14ac:dyDescent="0.3">
      <c r="A10" s="1">
        <v>6</v>
      </c>
      <c r="B10" s="9" t="s">
        <v>31</v>
      </c>
      <c r="C10" s="21"/>
      <c r="D10" s="55" t="b">
        <f>AND(IF(ISNONTEXT(C10),INT(C10)=C10,ISNONTEXT(C10)),ISNONTEXT(C10),OR(AND(C$9="Yes",NOT(ISBLANK(C10))),AND(C$9="No",ISBLANK(C10)),AND(ISBLANK(C$9),ISBLANK(C10))))</f>
        <v>1</v>
      </c>
    </row>
    <row r="11" spans="1:4" ht="21.6" x14ac:dyDescent="0.3">
      <c r="A11" s="1">
        <v>7</v>
      </c>
      <c r="B11" s="3" t="s">
        <v>36</v>
      </c>
      <c r="C11" s="7"/>
      <c r="D11" s="10" t="b">
        <f>AND(IF(ISNONTEXT(C11),INT(C11)=C11,ISNONTEXT(C11)),ISNONTEXT(C11),OR(AND(C$9="Yes",NOT(ISBLANK(C11))),AND(C$9="No",ISBLANK(C11)),AND(ISBLANK(C$9),ISBLANK(C11))))</f>
        <v>1</v>
      </c>
    </row>
    <row r="12" spans="1:4" ht="21.6" x14ac:dyDescent="0.3">
      <c r="A12" s="1">
        <v>8</v>
      </c>
      <c r="B12" s="11" t="s">
        <v>37</v>
      </c>
      <c r="C12" s="53">
        <f>IFERROR(C11/C10,0)</f>
        <v>0</v>
      </c>
      <c r="D12" s="5" t="s">
        <v>10</v>
      </c>
    </row>
    <row r="13" spans="1:4" ht="21.6" x14ac:dyDescent="0.3">
      <c r="A13" s="1">
        <v>9</v>
      </c>
      <c r="B13" s="11" t="s">
        <v>33</v>
      </c>
      <c r="C13" s="7"/>
      <c r="D13" s="52" t="b">
        <f>AND(OR(ISNUMBER(MATCH(C13,Dropdowns!$D$2:$D$3,0)),ISBLANK(C13)),OR(AND(C$9="Yes",NOT(ISBLANK(C13))),AND(C$9="No",ISBLANK(C13)),AND(ISBLANK(C$9),ISBLANK(C13))))</f>
        <v>1</v>
      </c>
    </row>
    <row r="14" spans="1:4" x14ac:dyDescent="0.3">
      <c r="A14" s="72" t="s">
        <v>13</v>
      </c>
      <c r="B14" s="73"/>
      <c r="C14" s="73"/>
      <c r="D14" s="73"/>
    </row>
  </sheetData>
  <sheetProtection algorithmName="SHA-512" hashValue="h9IF+XCcKkNW86xhhG7fpKAifHxZ5TTA39GlwGcXQpAHYxxWECuMqycODRQx10dX0vovLqL8Q4DwarjT9wid2w==" saltValue="+pD8aKJsTQwr06tf2GYRXA==" spinCount="100000" sheet="1" objects="1" scenarios="1"/>
  <protectedRanges>
    <protectedRange sqref="C4:C5 C10:C11 C7 C9 C13" name="Range1"/>
  </protectedRanges>
  <mergeCells count="1">
    <mergeCell ref="A14:D14"/>
  </mergeCells>
  <dataValidations count="3">
    <dataValidation type="whole" operator="greaterThanOrEqual" allowBlank="1" showInputMessage="1" showErrorMessage="1" sqref="D4:D5">
      <formula1>0</formula1>
    </dataValidation>
    <dataValidation operator="lessThanOrEqual" allowBlank="1" showInputMessage="1" showErrorMessage="1" sqref="C1:D1"/>
    <dataValidation operator="lessThanOrEqual" allowBlank="1" showInputMessage="1" showErrorMessage="1" sqref="B19"/>
  </dataValidation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7F498B0-6363-4844-A824-A0097F086697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0"/>
              <x14:cfIcon iconSet="3Symbols" iconId="0"/>
              <x14:cfIcon iconSet="3Symbols" iconId="2"/>
            </x14:iconSet>
          </x14:cfRule>
          <xm:sqref>D1:D2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Dropdowns!$F$2:$F$3</xm:f>
          </x14:formula1>
          <xm:sqref>C9</xm:sqref>
        </x14:dataValidation>
        <x14:dataValidation type="list" showInputMessage="1" showErrorMessage="1">
          <x14:formula1>
            <xm:f>Dropdowns!$D$2:$D$3</xm:f>
          </x14:formula1>
          <xm:sqref>C13</xm:sqref>
        </x14:dataValidation>
        <x14:dataValidation type="list" showInputMessage="1" showErrorMessage="1">
          <x14:formula1>
            <xm:f>Dropdowns!$B$2:$B$3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F3"/>
  <sheetViews>
    <sheetView workbookViewId="0"/>
  </sheetViews>
  <sheetFormatPr defaultRowHeight="14.4" x14ac:dyDescent="0.3"/>
  <cols>
    <col min="2" max="2" width="34" bestFit="1" customWidth="1"/>
    <col min="4" max="4" width="34" bestFit="1" customWidth="1"/>
  </cols>
  <sheetData>
    <row r="2" spans="2:6" x14ac:dyDescent="0.3">
      <c r="B2" t="s">
        <v>0</v>
      </c>
      <c r="D2" t="s">
        <v>1</v>
      </c>
      <c r="F2" t="s">
        <v>2</v>
      </c>
    </row>
    <row r="3" spans="2:6" x14ac:dyDescent="0.3">
      <c r="B3" t="s">
        <v>3</v>
      </c>
      <c r="D3" t="s">
        <v>4</v>
      </c>
      <c r="F3" t="s">
        <v>5</v>
      </c>
    </row>
  </sheetData>
  <sheetProtection algorithmName="SHA-512" hashValue="GeepoYZW2+5Q0YEPmuPJXoJRoScMY957Odyvh0zG8hfeX4gGFQ+/mvs61ovYPscnmEM6kGWJpdXosyARI9kUow==" saltValue="DfW/G5cO2BhvEokQb4BF2A==" spinCount="100000" sheet="1" objects="1" scenarios="1"/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2"/>
  <sheetViews>
    <sheetView workbookViewId="0">
      <selection activeCell="B2" sqref="B2"/>
    </sheetView>
  </sheetViews>
  <sheetFormatPr defaultRowHeight="14.4" x14ac:dyDescent="0.3"/>
  <cols>
    <col min="1" max="1" width="23.109375" customWidth="1"/>
    <col min="2" max="2" width="12.6640625" bestFit="1" customWidth="1"/>
    <col min="3" max="3" width="14.6640625" bestFit="1" customWidth="1"/>
    <col min="4" max="4" width="7.109375" bestFit="1" customWidth="1"/>
    <col min="5" max="5" width="18.109375" bestFit="1" customWidth="1"/>
    <col min="6" max="6" width="12.109375" bestFit="1" customWidth="1"/>
    <col min="7" max="7" width="17.33203125" bestFit="1" customWidth="1"/>
    <col min="8" max="8" width="15.6640625" bestFit="1" customWidth="1"/>
    <col min="9" max="10" width="22.5546875" bestFit="1" customWidth="1"/>
    <col min="11" max="11" width="25.5546875" bestFit="1" customWidth="1"/>
  </cols>
  <sheetData>
    <row r="1" spans="1:11" x14ac:dyDescent="0.3">
      <c r="A1" t="s">
        <v>21</v>
      </c>
      <c r="B1" t="s">
        <v>22</v>
      </c>
      <c r="C1" t="s">
        <v>23</v>
      </c>
      <c r="D1" t="s">
        <v>15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29</v>
      </c>
      <c r="K1" t="s">
        <v>30</v>
      </c>
    </row>
    <row r="2" spans="1:11" x14ac:dyDescent="0.3">
      <c r="A2" t="str">
        <f ca="1">REPLACE(LEFT(REPLACE(LEFT(CELL("filename",$A$1),FIND("]",CELL("filename",$A$1))-1),1,FIND("[",CELL("filename",$A$1)),""),FIND("_",REPLACE(LEFT(CELL("filename",$A$1),FIND("]",CELL("filename",$A$1))-1),1,FIND("[",CELL("filename",$A$1)),""))-1),1,1,"")</f>
        <v>dditional Transactional data for EMIs</v>
      </c>
      <c r="B2" s="67" t="e">
        <f ca="1">DATE(LEFT(MID(MID(CELL("filename",$A$1),FIND("[",CELL("filename",$A$1))+1,FIND(".",CELL("filename",$A$1))-1-FIND("[",CELL("filename",$A$1))),FIND("_",MID(CELL("filename",$A$1),FIND("[",CELL("filename",$A$1))+1,FIND(".",CELL("filename",$A$1))-1-FIND("[",CELL("filename",$A$1))),1)+1,FIND("_",MID(CELL("filename",$A$1),FIND("[",CELL("filename",$A$1))+1,FIND(".",CELL("filename",$A$1))-1-FIND("[",CELL("filename",$A$1))),FIND("_",MID(CELL("filename",$A$1),FIND("[",CELL("filename",$A$1))+1,FIND(".",CELL("filename",$A$1))-1-FIND("[",CELL("filename",$A$1))),1)+1)-FIND("_",MID(CELL("filename",$A$1),FIND("[",CELL("filename",$A$1))+1,FIND(".",CELL("filename",$A$1))-1-FIND("[",CELL("filename",$A$1))),1)-1),4),MID(MID(MID(CELL("filename",$A$1),FIND("[",CELL("filename",$A$1))+1,FIND(".",CELL("filename",$A$1))-1-FIND("[",CELL("filename",$A$1))),FIND("_",MID(CELL("filename",$A$1),FIND("[",CELL("filename",$A$1))+1,FIND(".",CELL("filename",$A$1))-1-FIND("[",CELL("filename",$A$1))),1)+1,FIND("_",MID(CELL("filename",$A$1),FIND("[",CELL("filename",$A$1))+1,FIND(".",CELL("filename",$A$1))-1-FIND("[",CELL("filename",$A$1))),FIND("_",MID(CELL("filename",$A$1),FIND("[",CELL("filename",$A$1))+1,FIND(".",CELL("filename",$A$1))-1-FIND("[",CELL("filename",$A$1))),1)+1)-FIND("_",MID(CELL("filename",$A$1),FIND("[",CELL("filename",$A$1))+1,FIND(".",CELL("filename",$A$1))-1-FIND("[",CELL("filename",$A$1))),1)-1),5,2),RIGHT(MID(MID(CELL("filename",$A$1),FIND("[",CELL("filename",$A$1))+1,FIND(".",CELL("filename",$A$1))-1-FIND("[",CELL("filename",$A$1))),FIND("_",MID(CELL("filename",$A$1),FIND("[",CELL("filename",$A$1))+1,FIND(".",CELL("filename",$A$1))-1-FIND("[",CELL("filename",$A$1))),1)+1,FIND("_",MID(CELL("filename",$A$1),FIND("[",CELL("filename",$A$1))+1,FIND(".",CELL("filename",$A$1))-1-FIND("[",CELL("filename",$A$1))),FIND("_",MID(CELL("filename",$A$1),FIND("[",CELL("filename",$A$1))+1,FIND(".",CELL("filename",$A$1))-1-FIND("[",CELL("filename",$A$1))),1)+1)-FIND("_",MID(CELL("filename",$A$1),FIND("[",CELL("filename",$A$1))+1,FIND(".",CELL("filename",$A$1))-1-FIND("[",CELL("filename",$A$1))),1)-1),2))</f>
        <v>#VALUE!</v>
      </c>
      <c r="C2" t="e">
        <f ca="1">MID(CELL("filename",$A$2),FIND("_",CELL("filename",$A$2),FIND("_",CELL("filename",$A$2),FIND("[",CELL("filename",$A$2),1))+1)+1,3)</f>
        <v>#VALUE!</v>
      </c>
      <c r="D2" s="66">
        <v>2</v>
      </c>
      <c r="E2" s="50">
        <f>+'EMI related'!C4</f>
        <v>0</v>
      </c>
      <c r="F2">
        <f>+'EMI related'!C5</f>
        <v>0</v>
      </c>
      <c r="G2">
        <f>+'EMI related'!C7</f>
        <v>0</v>
      </c>
      <c r="H2" s="50">
        <f>+'EMI related'!C9</f>
        <v>0</v>
      </c>
      <c r="I2" s="50" t="str">
        <f>IF(ISBLANK('EMI related'!C10),"",'EMI related'!C10)</f>
        <v/>
      </c>
      <c r="J2" t="str">
        <f>IF(ISBLANK('EMI related'!C11),"",'EMI related'!C11)</f>
        <v/>
      </c>
      <c r="K2" t="str">
        <f>IF(ISBLANK('EMI related'!C13),"",'EMI related'!C13)</f>
        <v/>
      </c>
    </row>
  </sheetData>
  <sheetProtection algorithmName="SHA-512" hashValue="AlRYz5TP42qF8/q57U8OB1dh4UQhCq6Rvv5lBo5id4fspYxShN16yq6x1yIRVVrR9PtwxcRi/wq1IooVrbTdDA==" saltValue="r9lIXEBZo8kQsR9LOyLU7g==" spinCount="100000" sheet="1" objects="1" scenarios="1"/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33ed6465-8d2f-4fab-bbbc-787e2c148707" value=""/>
  <element uid="28c775dd-3fa7-40f2-8368-0e7fa48abc25" value=""/>
</sisl>
</file>

<file path=customXml/itemProps1.xml><?xml version="1.0" encoding="utf-8"?>
<ds:datastoreItem xmlns:ds="http://schemas.openxmlformats.org/officeDocument/2006/customXml" ds:itemID="{C2FD672B-FFEB-4462-A2B0-E0E30EEEFEE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EMI related</vt:lpstr>
      <vt:lpstr>Dropdowns</vt:lpstr>
      <vt:lpstr>EMIInputs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Alcaraz-Garcia, Francisco</dc:creator>
  <cp:keywords>Public</cp:keywords>
  <cp:lastModifiedBy>McGuinness, Lucia</cp:lastModifiedBy>
  <dcterms:created xsi:type="dcterms:W3CDTF">2019-11-07T12:47:01Z</dcterms:created>
  <dcterms:modified xsi:type="dcterms:W3CDTF">2020-05-22T14:34:57Z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ecaf04c8-33b4-44db-b289-3f95f53d3c25</vt:lpwstr>
  </property>
  <property fmtid="{D5CDD505-2E9C-101B-9397-08002B2CF9AE}" pid="3" name="bjSaver">
    <vt:lpwstr>XhTaX2saoao+rq983HvETZEkRd+pGzxE</vt:lpwstr>
  </property>
  <property fmtid="{D5CDD505-2E9C-101B-9397-08002B2CF9AE}" pid="4" name="bjDocumentSecurityLabel">
    <vt:lpwstr>Public</vt:lpwstr>
  </property>
  <property fmtid="{D5CDD505-2E9C-101B-9397-08002B2CF9AE}" pid="5" name="_AdHocReviewCycleID">
    <vt:i4>-727304190</vt:i4>
  </property>
  <property fmtid="{D5CDD505-2E9C-101B-9397-08002B2CF9AE}" pid="6" name="_NewReviewCycle">
    <vt:lpwstr/>
  </property>
  <property fmtid="{D5CDD505-2E9C-101B-9397-08002B2CF9AE}" pid="7" name="_EmailSubject">
    <vt:lpwstr>Template for the Central Bank website</vt:lpwstr>
  </property>
  <property fmtid="{D5CDD505-2E9C-101B-9397-08002B2CF9AE}" pid="8" name="_AuthorEmail">
    <vt:lpwstr>Michael.Kilkelly@centralbank.ie</vt:lpwstr>
  </property>
  <property fmtid="{D5CDD505-2E9C-101B-9397-08002B2CF9AE}" pid="9" name="_AuthorEmailDisplayName">
    <vt:lpwstr>Kilkelly, Michael</vt:lpwstr>
  </property>
  <property fmtid="{D5CDD505-2E9C-101B-9397-08002B2CF9AE}" pid="10" name="_PreviousAdHocReviewCycleID">
    <vt:i4>273514791</vt:i4>
  </property>
  <property fmtid="{D5CDD505-2E9C-101B-9397-08002B2CF9AE}" pid="11" name="_ReviewingToolsShownOnce">
    <vt:lpwstr/>
  </property>
  <property fmtid="{D5CDD505-2E9C-101B-9397-08002B2CF9AE}" pid="12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13" name="bjDocumentLabelXML-0">
    <vt:lpwstr>ames.com/2008/01/sie/internal/label"&gt;&lt;element uid="33ed6465-8d2f-4fab-bbbc-787e2c148707" value="" /&gt;&lt;element uid="28c775dd-3fa7-40f2-8368-0e7fa48abc25" value="" /&gt;&lt;/sisl&gt;</vt:lpwstr>
  </property>
  <property fmtid="{D5CDD505-2E9C-101B-9397-08002B2CF9AE}" pid="14" name="bjLeftHeaderLabel-first">
    <vt:lpwstr>&amp;"Times New Roman,Regular"&amp;12&amp;K000000 </vt:lpwstr>
  </property>
  <property fmtid="{D5CDD505-2E9C-101B-9397-08002B2CF9AE}" pid="15" name="bjLeftHeaderLabel-even">
    <vt:lpwstr>&amp;"Times New Roman,Regular"&amp;12&amp;K000000 </vt:lpwstr>
  </property>
  <property fmtid="{D5CDD505-2E9C-101B-9397-08002B2CF9AE}" pid="16" name="bjLeftHeaderLabel">
    <vt:lpwstr>&amp;"Times New Roman,Regular"&amp;12&amp;K000000 </vt:lpwstr>
  </property>
</Properties>
</file>